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date1904="1"/>
  <mc:AlternateContent xmlns:mc="http://schemas.openxmlformats.org/markup-compatibility/2006">
    <mc:Choice Requires="x15">
      <x15ac:absPath xmlns:x15ac="http://schemas.microsoft.com/office/spreadsheetml/2010/11/ac" url="https://dmpf98.sharepoint.com/fagbladet MUSIKSKOLEN/Hjemmesiden_MUSIKEROGMUSIKUNDERVISER/Vores nye opslagsværk/Arbejdstid_Skemaer_ulempe/"/>
    </mc:Choice>
  </mc:AlternateContent>
  <xr:revisionPtr revIDLastSave="175" documentId="13_ncr:1_{3EEC8EF7-8D1D-459C-B48F-746FE4EE89D9}" xr6:coauthVersionLast="47" xr6:coauthVersionMax="47" xr10:uidLastSave="{33CAF557-1887-D840-B97D-F7DBCB92B0E8}"/>
  <workbookProtection workbookAlgorithmName="SHA-512" workbookHashValue="RB3jeMNonKcCK3+bdqBhVUm5ywuSFosyUP7IWsxLMrsL1YoPMPfjF9qVIzF4rsc/YGf6apdARn3IVDh6ECPtXA==" workbookSaltValue="3aaWM2+4QE4mwvYuKrMt6Q==" workbookSpinCount="100000" lockStructure="1"/>
  <bookViews>
    <workbookView xWindow="34720" yWindow="660" windowWidth="34160" windowHeight="26280" xr2:uid="{00000000-000D-0000-FFFF-FFFF0000000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0" i="1" l="1"/>
  <c r="Q11" i="1" l="1"/>
  <c r="Q13" i="1"/>
  <c r="Q14" i="1"/>
  <c r="Q10" i="1"/>
  <c r="O10" i="1" l="1"/>
  <c r="M15" i="1"/>
  <c r="M12" i="1"/>
  <c r="M16" i="1" l="1"/>
  <c r="M17" i="1" s="1"/>
  <c r="Q1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<sst xmlns="http://schemas.openxmlformats.org/spreadsheetml/2006/main" count="51" uniqueCount="37">
  <si>
    <t>Navn:</t>
  </si>
  <si>
    <t>Tid fra</t>
  </si>
  <si>
    <t>Tid til</t>
  </si>
  <si>
    <t>Type</t>
  </si>
  <si>
    <t>normal</t>
  </si>
  <si>
    <t>Dato fra</t>
  </si>
  <si>
    <t>Dato til</t>
  </si>
  <si>
    <t>orkestertur</t>
  </si>
  <si>
    <t>Gentag</t>
  </si>
  <si>
    <t>userid</t>
  </si>
  <si>
    <t>navn</t>
  </si>
  <si>
    <t>login</t>
  </si>
  <si>
    <t>kode</t>
  </si>
  <si>
    <t>Inger</t>
  </si>
  <si>
    <t>kodesikker</t>
  </si>
  <si>
    <t>Simon</t>
  </si>
  <si>
    <t>sikkerkode</t>
  </si>
  <si>
    <t>dato</t>
  </si>
  <si>
    <t>ulempetidefer</t>
  </si>
  <si>
    <t>Grundlovsdag</t>
  </si>
  <si>
    <t>Fodnote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</si>
  <si>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Tidspunkt noteres i formatet tmm. Eks.: Kl. 8:35 noteres 835.</t>
    </r>
  </si>
  <si>
    <t>Afrejsetid udrejse</t>
  </si>
  <si>
    <t>Ankomsttid udrejse</t>
  </si>
  <si>
    <t>Afrejsetid hjemrejse</t>
  </si>
  <si>
    <t xml:space="preserve">Ankomsttid hjemrejse </t>
  </si>
  <si>
    <t>Medregnet tid udrejse</t>
  </si>
  <si>
    <t xml:space="preserve">Medregnet tid hjemrejse </t>
  </si>
  <si>
    <t xml:space="preserve">Samlet medregnet tid, timer og minutter </t>
  </si>
  <si>
    <t>Samlet medregnet tid, timer med decimaler</t>
  </si>
  <si>
    <t xml:space="preserve"> </t>
  </si>
  <si>
    <t xml:space="preserve">Beregning af arbejdstid </t>
  </si>
  <si>
    <t>Skema til beregning af tid til tjenesterejser, musikskolelærere</t>
  </si>
  <si>
    <t xml:space="preserve">Rejse: </t>
  </si>
  <si>
    <r>
      <rPr>
        <b/>
        <sz val="11"/>
        <color rgb="FF0076DA"/>
        <rFont val="Calibri"/>
        <family val="2"/>
        <scheme val="minor"/>
      </rPr>
      <t>OBS: Blå felter udfyldes, hvor det er relevant.</t>
    </r>
    <r>
      <rPr>
        <b/>
        <sz val="11"/>
        <color rgb="FF008DAB"/>
        <rFont val="Calibri"/>
        <family val="2"/>
        <scheme val="minor"/>
      </rPr>
      <t xml:space="preserve"> </t>
    </r>
  </si>
  <si>
    <t>Se MM's instruktionsvideo om brugen af dette skema her (link)</t>
  </si>
  <si>
    <t xml:space="preserve">MM tager forbehold for evt. fejl og mangler i dette skema. Kontakt sekretariatet for hjælp og vejledning eller med kommentarer og forslag.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</si>
</sst>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00\:00"/>
    <numFmt numFmtId="166" formatCode="[hh]:mm"/>
  </numFmts>
  <fonts count="17" x14ac:knownFonts="1">
    <font>
      <sz val="11"/>
      <color theme="1"/>
      <name val="Calibri"/>
      <family val="2"/>
      <scheme val="minor"/>
    </font>
    <font>
      <b/>
      <sz val="11"/>
      <color rgb="FFBC0515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rgb="FFBC0515"/>
      <name val="Calibri"/>
      <family val="2"/>
      <scheme val="minor"/>
    </font>
    <font>
      <b/>
      <sz val="14"/>
      <color rgb="FFBC051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rgb="FFBC0515"/>
      <name val="Calibri"/>
      <family val="2"/>
      <scheme val="minor"/>
    </font>
    <font>
      <b/>
      <sz val="11"/>
      <color rgb="FF008DAB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BC0515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rgb="FFFF5955"/>
      <name val="Calibri"/>
      <family val="2"/>
      <scheme val="minor"/>
    </font>
    <font>
      <b/>
      <sz val="11"/>
      <color rgb="FFFF5955"/>
      <name val="Calibri"/>
      <family val="2"/>
      <scheme val="minor"/>
    </font>
    <font>
      <sz val="11"/>
      <color rgb="FFFF5955"/>
      <name val="Calibri"/>
      <family val="2"/>
      <scheme val="minor"/>
    </font>
    <font>
      <b/>
      <sz val="14"/>
      <color rgb="FFFF5955"/>
      <name val="Calibri"/>
      <family val="2"/>
      <scheme val="minor"/>
    </font>
    <font>
      <b/>
      <sz val="8"/>
      <color rgb="FFFF5955"/>
      <name val="Calibri"/>
      <family val="2"/>
      <scheme val="minor"/>
    </font>
    <font>
      <b/>
      <sz val="11"/>
      <color rgb="FF0076DA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D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1B8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2" fontId="5" fillId="0" borderId="0" xfId="0" applyNumberFormat="1" applyFont="1"/>
    <xf numFmtId="0" fontId="1" fillId="0" borderId="0" xfId="0" applyFont="1"/>
    <xf numFmtId="0" fontId="0" fillId="3" borderId="0" xfId="0" applyFill="1" applyAlignment="1">
      <alignment horizontal="left"/>
    </xf>
    <xf numFmtId="0" fontId="10" fillId="0" borderId="0" xfId="0" applyFont="1"/>
    <xf numFmtId="0" fontId="5" fillId="0" borderId="0" xfId="0" applyFont="1"/>
    <xf numFmtId="164" fontId="5" fillId="3" borderId="0" xfId="0" applyNumberFormat="1" applyFont="1" applyFill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6" fontId="5" fillId="0" borderId="0" xfId="0" applyNumberFormat="1" applyFont="1" applyAlignment="1">
      <alignment horizontal="right"/>
    </xf>
    <xf numFmtId="164" fontId="9" fillId="3" borderId="8" xfId="0" applyNumberFormat="1" applyFont="1" applyFill="1" applyBorder="1"/>
    <xf numFmtId="0" fontId="5" fillId="0" borderId="0" xfId="0" applyFont="1" applyAlignment="1">
      <alignment horizontal="right"/>
    </xf>
    <xf numFmtId="0" fontId="2" fillId="0" borderId="0" xfId="0" applyFont="1"/>
    <xf numFmtId="0" fontId="0" fillId="3" borderId="0" xfId="0" applyFill="1"/>
    <xf numFmtId="166" fontId="2" fillId="0" borderId="0" xfId="0" applyNumberFormat="1" applyFont="1"/>
    <xf numFmtId="0" fontId="8" fillId="0" borderId="0" xfId="0" applyFon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7" fillId="3" borderId="0" xfId="0" applyFont="1" applyFill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3" borderId="0" xfId="0" applyFont="1" applyFill="1"/>
    <xf numFmtId="0" fontId="1" fillId="3" borderId="0" xfId="0" applyFont="1" applyFill="1"/>
    <xf numFmtId="0" fontId="10" fillId="3" borderId="0" xfId="0" applyFont="1" applyFill="1" applyAlignment="1">
      <alignment horizontal="left"/>
    </xf>
    <xf numFmtId="0" fontId="10" fillId="3" borderId="0" xfId="0" applyFont="1" applyFill="1"/>
    <xf numFmtId="0" fontId="5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2" fillId="0" borderId="7" xfId="0" applyFont="1" applyBorder="1" applyAlignment="1">
      <alignment horizontal="left"/>
    </xf>
    <xf numFmtId="0" fontId="12" fillId="0" borderId="5" xfId="0" applyFont="1" applyBorder="1"/>
    <xf numFmtId="164" fontId="13" fillId="0" borderId="8" xfId="0" applyNumberFormat="1" applyFont="1" applyBorder="1"/>
    <xf numFmtId="164" fontId="12" fillId="0" borderId="8" xfId="0" applyNumberFormat="1" applyFont="1" applyBorder="1"/>
    <xf numFmtId="2" fontId="13" fillId="3" borderId="9" xfId="0" applyNumberFormat="1" applyFont="1" applyFill="1" applyBorder="1"/>
    <xf numFmtId="165" fontId="0" fillId="4" borderId="8" xfId="0" applyNumberFormat="1" applyFill="1" applyBorder="1" applyProtection="1">
      <protection locked="0"/>
    </xf>
    <xf numFmtId="1" fontId="0" fillId="0" borderId="23" xfId="0" applyNumberFormat="1" applyBorder="1"/>
    <xf numFmtId="0" fontId="0" fillId="0" borderId="16" xfId="0" applyBorder="1"/>
    <xf numFmtId="0" fontId="0" fillId="0" borderId="27" xfId="0" applyBorder="1"/>
    <xf numFmtId="1" fontId="0" fillId="0" borderId="0" xfId="0" applyNumberFormat="1" applyAlignment="1">
      <alignment horizontal="center"/>
    </xf>
    <xf numFmtId="164" fontId="5" fillId="0" borderId="0" xfId="0" applyNumberFormat="1" applyFont="1"/>
    <xf numFmtId="165" fontId="2" fillId="3" borderId="7" xfId="0" applyNumberFormat="1" applyFont="1" applyFill="1" applyBorder="1"/>
    <xf numFmtId="165" fontId="2" fillId="3" borderId="1" xfId="0" applyNumberFormat="1" applyFont="1" applyFill="1" applyBorder="1"/>
    <xf numFmtId="0" fontId="2" fillId="0" borderId="7" xfId="0" applyFont="1" applyBorder="1"/>
    <xf numFmtId="0" fontId="2" fillId="0" borderId="1" xfId="0" applyFont="1" applyBorder="1"/>
    <xf numFmtId="0" fontId="5" fillId="3" borderId="0" xfId="0" applyFont="1" applyFill="1"/>
    <xf numFmtId="0" fontId="11" fillId="0" borderId="25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26" xfId="0" applyFont="1" applyBorder="1" applyAlignment="1">
      <alignment horizontal="center" wrapText="1"/>
    </xf>
    <xf numFmtId="0" fontId="15" fillId="0" borderId="17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16" fillId="3" borderId="2" xfId="0" applyFont="1" applyFill="1" applyBorder="1"/>
    <xf numFmtId="0" fontId="16" fillId="3" borderId="3" xfId="0" applyFont="1" applyFill="1" applyBorder="1"/>
    <xf numFmtId="0" fontId="16" fillId="3" borderId="4" xfId="0" applyFont="1" applyFill="1" applyBorder="1"/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4" borderId="10" xfId="0" applyFont="1" applyFill="1" applyBorder="1" applyAlignment="1" applyProtection="1">
      <alignment horizontal="left"/>
      <protection locked="0"/>
    </xf>
    <xf numFmtId="0" fontId="2" fillId="4" borderId="11" xfId="0" applyFont="1" applyFill="1" applyBorder="1" applyAlignment="1" applyProtection="1">
      <alignment horizontal="left"/>
      <protection locked="0"/>
    </xf>
    <xf numFmtId="0" fontId="2" fillId="4" borderId="14" xfId="0" applyFont="1" applyFill="1" applyBorder="1" applyAlignment="1" applyProtection="1">
      <alignment horizontal="left"/>
      <protection locked="0"/>
    </xf>
    <xf numFmtId="0" fontId="2" fillId="4" borderId="12" xfId="0" applyFont="1" applyFill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5" xfId="0" applyFont="1" applyFill="1" applyBorder="1" applyProtection="1">
      <protection locked="0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3" fillId="0" borderId="5" xfId="0" applyFont="1" applyBorder="1"/>
    <xf numFmtId="0" fontId="13" fillId="0" borderId="6" xfId="0" applyFont="1" applyBorder="1"/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165" fontId="12" fillId="3" borderId="7" xfId="0" applyNumberFormat="1" applyFont="1" applyFill="1" applyBorder="1"/>
    <xf numFmtId="165" fontId="12" fillId="3" borderId="1" xfId="0" applyNumberFormat="1" applyFont="1" applyFill="1" applyBorder="1"/>
    <xf numFmtId="0" fontId="12" fillId="0" borderId="7" xfId="0" applyFont="1" applyBorder="1"/>
    <xf numFmtId="0" fontId="1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B8FF"/>
      <color rgb="FF0076DA"/>
      <color rgb="FFFF5955"/>
      <color rgb="FF9FD4E3"/>
      <color rgb="FF008DAB"/>
      <color rgb="FFBC0515"/>
      <color rgb="FF580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G1:AO41"/>
  <sheetViews>
    <sheetView showGridLines="0" showRowColHeaders="0" tabSelected="1" zoomScale="150" zoomScaleNormal="150" workbookViewId="0">
      <selection activeCell="H6" sqref="H6:M6"/>
    </sheetView>
  </sheetViews>
  <sheetFormatPr baseColWidth="10" defaultColWidth="8.83203125" defaultRowHeight="15" x14ac:dyDescent="0.2"/>
  <cols>
    <col min="7" max="7" width="16.6640625" customWidth="1"/>
    <col min="8" max="8" width="12.33203125" customWidth="1"/>
    <col min="9" max="9" width="8.6640625" style="19" customWidth="1"/>
    <col min="10" max="10" width="5.1640625" customWidth="1"/>
    <col min="11" max="11" width="9" customWidth="1"/>
    <col min="12" max="12" width="3.5" customWidth="1"/>
    <col min="13" max="13" width="8.1640625" customWidth="1"/>
    <col min="14" max="14" width="9.33203125" customWidth="1"/>
    <col min="15" max="15" width="8.6640625" customWidth="1"/>
    <col min="16" max="16" width="0" hidden="1" customWidth="1"/>
    <col min="17" max="17" width="9.1640625" customWidth="1"/>
    <col min="18" max="18" width="10.1640625" customWidth="1"/>
    <col min="19" max="19" width="8.6640625" customWidth="1"/>
    <col min="20" max="20" width="6.5" customWidth="1"/>
    <col min="21" max="22" width="5.1640625" customWidth="1"/>
    <col min="23" max="23" width="9.1640625" customWidth="1"/>
    <col min="24" max="24" width="4.1640625" customWidth="1"/>
    <col min="25" max="25" width="6.1640625" customWidth="1"/>
    <col min="26" max="26" width="5.5" customWidth="1"/>
    <col min="27" max="27" width="5.1640625" customWidth="1"/>
    <col min="28" max="28" width="5" customWidth="1"/>
    <col min="29" max="29" width="9.1640625" customWidth="1"/>
    <col min="30" max="30" width="3.1640625" customWidth="1"/>
    <col min="31" max="31" width="6.1640625" customWidth="1"/>
    <col min="32" max="33" width="5.5" customWidth="1"/>
    <col min="34" max="34" width="5.1640625" customWidth="1"/>
    <col min="35" max="35" width="9.1640625" customWidth="1"/>
    <col min="36" max="36" width="3.5" customWidth="1"/>
    <col min="37" max="37" width="17.5" customWidth="1"/>
    <col min="38" max="38" width="6.1640625" customWidth="1"/>
    <col min="39" max="39" width="5.1640625" customWidth="1"/>
    <col min="40" max="40" width="11.1640625" customWidth="1"/>
    <col min="41" max="41" width="18" customWidth="1"/>
    <col min="43" max="43" width="12.6640625" customWidth="1"/>
    <col min="44" max="44" width="6.5" customWidth="1"/>
  </cols>
  <sheetData>
    <row r="1" spans="7:41" ht="16" thickBot="1" x14ac:dyDescent="0.25"/>
    <row r="2" spans="7:41" ht="12" customHeight="1" x14ac:dyDescent="0.2">
      <c r="G2" s="35"/>
      <c r="H2" s="36"/>
      <c r="I2" s="44"/>
      <c r="J2" s="36"/>
      <c r="K2" s="36"/>
      <c r="L2" s="36"/>
      <c r="M2" s="37"/>
    </row>
    <row r="3" spans="7:41" ht="44.75" customHeight="1" x14ac:dyDescent="0.2">
      <c r="G3" s="45"/>
      <c r="H3" s="47" t="e" vm="1">
        <v>#VALUE!</v>
      </c>
      <c r="I3" s="47"/>
      <c r="J3" s="47"/>
      <c r="M3" s="46"/>
    </row>
    <row r="4" spans="7:41" ht="100.5" customHeight="1" thickBot="1" x14ac:dyDescent="0.45">
      <c r="G4" s="54" t="s">
        <v>32</v>
      </c>
      <c r="H4" s="55"/>
      <c r="I4" s="55"/>
      <c r="J4" s="55"/>
      <c r="K4" s="55"/>
      <c r="L4" s="55"/>
      <c r="M4" s="56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7:41" ht="20.5" customHeight="1" x14ac:dyDescent="0.4">
      <c r="G5" s="60" t="s">
        <v>34</v>
      </c>
      <c r="H5" s="61"/>
      <c r="I5" s="61"/>
      <c r="J5" s="61"/>
      <c r="K5" s="61"/>
      <c r="L5" s="61"/>
      <c r="M5" s="62"/>
      <c r="N5" s="23"/>
      <c r="O5" s="23"/>
      <c r="P5" s="2"/>
      <c r="Q5" s="29"/>
      <c r="R5" s="29"/>
      <c r="S5" s="29"/>
      <c r="T5" s="29"/>
      <c r="U5" s="29"/>
      <c r="V5" s="29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7:41" x14ac:dyDescent="0.2">
      <c r="G6" s="38" t="s">
        <v>0</v>
      </c>
      <c r="H6" s="71"/>
      <c r="I6" s="72"/>
      <c r="J6" s="72"/>
      <c r="K6" s="72"/>
      <c r="L6" s="72"/>
      <c r="M6" s="73"/>
      <c r="N6" s="32"/>
      <c r="O6" s="32"/>
      <c r="P6" s="33"/>
      <c r="Q6" s="53"/>
      <c r="R6" s="53"/>
      <c r="S6" s="53"/>
      <c r="T6" s="53"/>
      <c r="U6" s="53"/>
      <c r="V6" s="53"/>
      <c r="W6" s="4"/>
    </row>
    <row r="7" spans="7:41" ht="16" thickBot="1" x14ac:dyDescent="0.25">
      <c r="G7" s="39" t="s">
        <v>33</v>
      </c>
      <c r="H7" s="74"/>
      <c r="I7" s="75"/>
      <c r="J7" s="75"/>
      <c r="K7" s="75"/>
      <c r="L7" s="75"/>
      <c r="M7" s="76"/>
      <c r="N7" s="28"/>
      <c r="O7" s="28"/>
      <c r="P7" s="34"/>
      <c r="Q7" s="30"/>
      <c r="S7" s="30"/>
      <c r="T7" s="30"/>
      <c r="U7" s="30"/>
      <c r="V7" s="30"/>
      <c r="W7" s="6"/>
    </row>
    <row r="8" spans="7:41" ht="16" thickBot="1" x14ac:dyDescent="0.25">
      <c r="G8" s="5"/>
      <c r="H8" s="5"/>
      <c r="I8" s="5"/>
      <c r="J8" s="5"/>
      <c r="K8" s="5"/>
      <c r="L8" s="5"/>
      <c r="M8" s="5"/>
      <c r="N8" s="5"/>
      <c r="O8" s="5"/>
      <c r="P8" s="5"/>
      <c r="Q8" s="30"/>
      <c r="R8" s="30"/>
      <c r="S8" s="30"/>
      <c r="T8" s="30"/>
      <c r="U8" s="31"/>
      <c r="V8" s="31"/>
      <c r="W8" s="6"/>
    </row>
    <row r="9" spans="7:41" x14ac:dyDescent="0.2">
      <c r="G9" s="82" t="s">
        <v>31</v>
      </c>
      <c r="H9" s="83"/>
      <c r="I9" s="83"/>
      <c r="J9" s="83"/>
      <c r="K9" s="83"/>
      <c r="L9" s="83"/>
      <c r="M9" s="84"/>
      <c r="N9" s="7"/>
      <c r="O9" s="7"/>
      <c r="P9" s="7" t="s">
        <v>30</v>
      </c>
      <c r="Q9" s="7"/>
      <c r="R9" s="8"/>
      <c r="S9" s="8"/>
      <c r="T9" s="8"/>
      <c r="U9" s="48"/>
      <c r="V9" s="48"/>
      <c r="W9" s="9"/>
      <c r="X9" s="8"/>
      <c r="Y9" s="8"/>
      <c r="Z9" s="8"/>
      <c r="AA9" s="8"/>
      <c r="AB9" s="8"/>
    </row>
    <row r="10" spans="7:41" x14ac:dyDescent="0.2">
      <c r="G10" s="51" t="s">
        <v>22</v>
      </c>
      <c r="H10" s="52"/>
      <c r="I10" s="52"/>
      <c r="J10" s="52"/>
      <c r="K10" s="52"/>
      <c r="L10" s="52"/>
      <c r="M10" s="43"/>
      <c r="N10" s="10"/>
      <c r="O10" s="10">
        <f>IF(Q11-Q10&lt;=S10,Q11-Q10,IF(Q11-Q10&gt;S10,S10))</f>
        <v>0</v>
      </c>
      <c r="P10" s="10"/>
      <c r="Q10" s="10">
        <f>TIME(TRUNC(M10/100),MOD(M10,100),0)+ROUNDDOWN((TRUNC(M10/100)/24)*1,0)</f>
        <v>0</v>
      </c>
      <c r="R10" s="11">
        <v>1300</v>
      </c>
      <c r="S10" s="11">
        <f>R10/2400</f>
        <v>0.54166666666666663</v>
      </c>
      <c r="T10" s="8"/>
      <c r="U10" s="8"/>
      <c r="V10" s="8"/>
      <c r="W10" s="8"/>
      <c r="X10" s="8"/>
      <c r="Y10" s="8"/>
      <c r="Z10" s="8"/>
      <c r="AA10" s="8"/>
      <c r="AB10" s="8"/>
    </row>
    <row r="11" spans="7:41" x14ac:dyDescent="0.2">
      <c r="G11" s="49" t="s">
        <v>23</v>
      </c>
      <c r="H11" s="50"/>
      <c r="I11" s="50"/>
      <c r="J11" s="50"/>
      <c r="K11" s="50"/>
      <c r="L11" s="50"/>
      <c r="M11" s="43"/>
      <c r="N11" s="10"/>
      <c r="O11" s="12"/>
      <c r="P11" s="12"/>
      <c r="Q11" s="10">
        <f t="shared" ref="Q11:Q14" si="0">TIME(TRUNC(M11/100),MOD(M11,100),0)+ROUNDDOWN((TRUNC(M11/100)/24)*1,0)</f>
        <v>0</v>
      </c>
      <c r="R11" s="11">
        <v>1300.0416666666699</v>
      </c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7:41" x14ac:dyDescent="0.2">
      <c r="G12" s="85" t="s">
        <v>26</v>
      </c>
      <c r="H12" s="86"/>
      <c r="I12" s="86"/>
      <c r="J12" s="86"/>
      <c r="K12" s="86"/>
      <c r="L12" s="86"/>
      <c r="M12" s="13">
        <f>IF(Q11-Q10&lt;=S10,Q11-Q10,IF(Q11-Q10&gt;S10,S10))</f>
        <v>0</v>
      </c>
      <c r="N12" s="10"/>
      <c r="O12" s="12"/>
      <c r="P12" s="12"/>
      <c r="Q12" s="10">
        <f t="shared" si="0"/>
        <v>0</v>
      </c>
      <c r="R12" s="11">
        <v>1300.0833333333301</v>
      </c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7:41" x14ac:dyDescent="0.2">
      <c r="G13" s="49" t="s">
        <v>24</v>
      </c>
      <c r="H13" s="50"/>
      <c r="I13" s="50"/>
      <c r="J13" s="50"/>
      <c r="K13" s="50"/>
      <c r="L13" s="50"/>
      <c r="M13" s="43"/>
      <c r="N13" s="10"/>
      <c r="O13" s="12"/>
      <c r="P13" s="12"/>
      <c r="Q13" s="10">
        <f t="shared" si="0"/>
        <v>0</v>
      </c>
      <c r="R13" s="11">
        <v>1300.125</v>
      </c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7:41" x14ac:dyDescent="0.2">
      <c r="G14" s="49" t="s">
        <v>25</v>
      </c>
      <c r="H14" s="50"/>
      <c r="I14" s="50"/>
      <c r="J14" s="50"/>
      <c r="K14" s="50"/>
      <c r="L14" s="50"/>
      <c r="M14" s="43"/>
      <c r="N14" s="10"/>
      <c r="O14" s="12"/>
      <c r="P14" s="12"/>
      <c r="Q14" s="10">
        <f t="shared" si="0"/>
        <v>0</v>
      </c>
      <c r="R14" s="11">
        <v>1300.1666666666699</v>
      </c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7:41" x14ac:dyDescent="0.2">
      <c r="G15" s="85" t="s">
        <v>27</v>
      </c>
      <c r="H15" s="86"/>
      <c r="I15" s="86"/>
      <c r="J15" s="86"/>
      <c r="K15" s="86"/>
      <c r="L15" s="86"/>
      <c r="M15" s="40">
        <f>IF(Q14-Q13&lt;=S10,Q14-Q13,IF(Q14-Q13&gt;S10,S10))</f>
        <v>0</v>
      </c>
      <c r="N15" s="12"/>
      <c r="O15" s="12"/>
      <c r="P15" s="12"/>
      <c r="Q15" s="12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7:41" x14ac:dyDescent="0.2">
      <c r="G16" s="87" t="s">
        <v>28</v>
      </c>
      <c r="H16" s="88"/>
      <c r="I16" s="88"/>
      <c r="J16" s="88"/>
      <c r="K16" s="88"/>
      <c r="L16" s="88"/>
      <c r="M16" s="41">
        <f>M12+M15</f>
        <v>0</v>
      </c>
      <c r="N16" s="14"/>
      <c r="O16" s="14"/>
      <c r="P16" s="14"/>
      <c r="Q16" s="14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7:35" ht="16" thickBot="1" x14ac:dyDescent="0.25">
      <c r="G17" s="80" t="s">
        <v>29</v>
      </c>
      <c r="H17" s="81"/>
      <c r="I17" s="81"/>
      <c r="J17" s="81"/>
      <c r="K17" s="81"/>
      <c r="L17" s="81"/>
      <c r="M17" s="42">
        <f>M16*24</f>
        <v>0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7:35" ht="16" thickBot="1" x14ac:dyDescent="0.25">
      <c r="G18" s="15"/>
      <c r="H18" s="15"/>
      <c r="I18" s="15"/>
      <c r="J18" s="15"/>
      <c r="K18" s="15"/>
      <c r="L18" s="15"/>
      <c r="M18" s="16"/>
    </row>
    <row r="19" spans="7:35" ht="19" x14ac:dyDescent="0.25">
      <c r="G19" s="77" t="s">
        <v>20</v>
      </c>
      <c r="H19" s="78"/>
      <c r="I19" s="78"/>
      <c r="J19" s="78"/>
      <c r="K19" s="78"/>
      <c r="L19" s="78"/>
      <c r="M19" s="79"/>
      <c r="N19" s="25"/>
      <c r="O19" s="25"/>
      <c r="P19" s="25"/>
      <c r="Q19" s="25"/>
      <c r="S19" s="5"/>
      <c r="T19" s="5"/>
    </row>
    <row r="20" spans="7:35" ht="14.5" customHeight="1" thickBot="1" x14ac:dyDescent="0.25">
      <c r="G20" s="66" t="s">
        <v>21</v>
      </c>
      <c r="H20" s="67"/>
      <c r="I20" s="67"/>
      <c r="J20" s="67"/>
      <c r="K20" s="67"/>
      <c r="L20" s="67"/>
      <c r="M20" s="68"/>
      <c r="N20" s="26"/>
      <c r="O20" s="26"/>
      <c r="P20" s="26"/>
      <c r="Q20" s="26"/>
      <c r="S20" s="5"/>
      <c r="T20" s="5"/>
      <c r="U20" s="5"/>
    </row>
    <row r="21" spans="7:35" ht="16" thickBot="1" x14ac:dyDescent="0.25">
      <c r="G21" s="69"/>
      <c r="H21" s="70"/>
      <c r="I21" s="70"/>
      <c r="J21" s="70"/>
      <c r="K21" s="70"/>
      <c r="L21" s="70"/>
      <c r="M21" s="70"/>
      <c r="N21" s="26"/>
      <c r="O21" s="26"/>
      <c r="P21" s="26"/>
      <c r="Q21" s="26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17"/>
    </row>
    <row r="22" spans="7:35" x14ac:dyDescent="0.2">
      <c r="G22" s="63" t="s">
        <v>35</v>
      </c>
      <c r="H22" s="64"/>
      <c r="I22" s="64"/>
      <c r="J22" s="64"/>
      <c r="K22" s="64"/>
      <c r="L22" s="64"/>
      <c r="M22" s="65"/>
      <c r="N22" s="27"/>
      <c r="O22" s="27"/>
      <c r="P22" s="27"/>
      <c r="Q22" s="27"/>
      <c r="T22" s="18"/>
      <c r="U22" s="16"/>
    </row>
    <row r="23" spans="7:35" ht="27.5" customHeight="1" thickBot="1" x14ac:dyDescent="0.25">
      <c r="G23" s="57" t="s">
        <v>36</v>
      </c>
      <c r="H23" s="58"/>
      <c r="I23" s="58"/>
      <c r="J23" s="58"/>
      <c r="K23" s="58"/>
      <c r="L23" s="58"/>
      <c r="M23" s="59"/>
      <c r="U23" s="18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7:35" x14ac:dyDescent="0.2">
      <c r="S24" s="20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</row>
    <row r="25" spans="7:35" x14ac:dyDescent="0.2">
      <c r="S25" s="20"/>
      <c r="T25" s="21"/>
    </row>
    <row r="26" spans="7:35" x14ac:dyDescent="0.2">
      <c r="S26" s="20"/>
      <c r="U26" s="22"/>
    </row>
    <row r="27" spans="7:35" ht="14.75" customHeight="1" x14ac:dyDescent="0.2">
      <c r="S27" s="20"/>
      <c r="V27" s="22"/>
    </row>
    <row r="28" spans="7:35" x14ac:dyDescent="0.2">
      <c r="S28" s="20"/>
    </row>
    <row r="29" spans="7:35" x14ac:dyDescent="0.2">
      <c r="S29" s="20"/>
    </row>
    <row r="35" ht="14.5" customHeight="1" x14ac:dyDescent="0.2"/>
    <row r="36" ht="17" customHeight="1" x14ac:dyDescent="0.2"/>
    <row r="37" ht="16" customHeight="1" x14ac:dyDescent="0.2"/>
    <row r="38" ht="16.25" customHeight="1" x14ac:dyDescent="0.2"/>
    <row r="39" ht="16.5" customHeight="1" x14ac:dyDescent="0.2"/>
    <row r="41" ht="16.5" customHeight="1" x14ac:dyDescent="0.2"/>
  </sheetData>
  <sheetProtection algorithmName="SHA-512" hashValue="Qu/b93vMNIvc06nn+IIO3v6nsy/TJfGbnD73nJqiyMFaRp2HZVO6bHFSyAvkFPRlYSLYWA+8NU+LZmW24vSXWw==" saltValue="K5XJAKmPByBunNFJEzo2lQ==" spinCount="100000" sheet="1" selectLockedCells="1"/>
  <mergeCells count="21">
    <mergeCell ref="G23:M23"/>
    <mergeCell ref="G5:M5"/>
    <mergeCell ref="G22:M22"/>
    <mergeCell ref="G20:M20"/>
    <mergeCell ref="G21:M21"/>
    <mergeCell ref="H6:M6"/>
    <mergeCell ref="H7:M7"/>
    <mergeCell ref="G19:M19"/>
    <mergeCell ref="G17:L17"/>
    <mergeCell ref="G9:M9"/>
    <mergeCell ref="G13:L13"/>
    <mergeCell ref="G15:L15"/>
    <mergeCell ref="G16:L16"/>
    <mergeCell ref="G14:L14"/>
    <mergeCell ref="G12:L12"/>
    <mergeCell ref="H3:J3"/>
    <mergeCell ref="U9:V9"/>
    <mergeCell ref="G11:L11"/>
    <mergeCell ref="G10:L10"/>
    <mergeCell ref="Q6:V6"/>
    <mergeCell ref="G4:M4"/>
  </mergeCells>
  <pageMargins left="0.7" right="0.7" top="0.75" bottom="0.75" header="0.3" footer="0.3"/>
  <pageSetup paperSize="9" scale="54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A40F5-7526-44A4-81A6-944FBAB6001F}">
  <dimension ref="A1:S11"/>
  <sheetViews>
    <sheetView workbookViewId="0">
      <selection activeCell="Q2" sqref="Q2:S11"/>
    </sheetView>
  </sheetViews>
  <sheetFormatPr baseColWidth="10" defaultColWidth="8.83203125" defaultRowHeight="15" x14ac:dyDescent="0.2"/>
  <cols>
    <col min="6" max="6" width="9.5" bestFit="1" customWidth="1"/>
    <col min="11" max="11" width="5.5" bestFit="1" customWidth="1"/>
    <col min="14" max="14" width="9.1640625" bestFit="1" customWidth="1"/>
  </cols>
  <sheetData>
    <row r="1" spans="1:19" x14ac:dyDescent="0.2">
      <c r="A1" t="s">
        <v>9</v>
      </c>
      <c r="B1" t="s">
        <v>5</v>
      </c>
      <c r="C1" t="s">
        <v>1</v>
      </c>
      <c r="D1" t="s">
        <v>6</v>
      </c>
      <c r="E1" t="s">
        <v>2</v>
      </c>
      <c r="F1" t="s">
        <v>3</v>
      </c>
      <c r="G1" t="s">
        <v>8</v>
      </c>
      <c r="K1" t="s">
        <v>9</v>
      </c>
      <c r="L1" t="s">
        <v>10</v>
      </c>
      <c r="M1" t="s">
        <v>11</v>
      </c>
      <c r="N1" t="s">
        <v>12</v>
      </c>
      <c r="Q1" t="s">
        <v>17</v>
      </c>
      <c r="R1" t="s">
        <v>10</v>
      </c>
      <c r="S1" t="s">
        <v>18</v>
      </c>
    </row>
    <row r="2" spans="1:19" x14ac:dyDescent="0.2">
      <c r="A2">
        <v>1</v>
      </c>
      <c r="B2">
        <v>20200127</v>
      </c>
      <c r="C2">
        <v>900</v>
      </c>
      <c r="D2">
        <v>20200127</v>
      </c>
      <c r="E2">
        <v>2045</v>
      </c>
      <c r="F2" t="s">
        <v>4</v>
      </c>
      <c r="G2">
        <v>36</v>
      </c>
      <c r="K2">
        <v>1</v>
      </c>
      <c r="L2" t="s">
        <v>13</v>
      </c>
      <c r="M2" t="s">
        <v>13</v>
      </c>
      <c r="N2" t="s">
        <v>14</v>
      </c>
      <c r="Q2">
        <v>20200605</v>
      </c>
      <c r="R2" t="s">
        <v>19</v>
      </c>
      <c r="S2">
        <v>1200</v>
      </c>
    </row>
    <row r="3" spans="1:19" x14ac:dyDescent="0.2">
      <c r="A3">
        <v>2</v>
      </c>
      <c r="B3">
        <v>20200128</v>
      </c>
      <c r="C3">
        <v>1000</v>
      </c>
      <c r="D3">
        <v>20200128</v>
      </c>
      <c r="E3">
        <v>1700</v>
      </c>
      <c r="F3" t="s">
        <v>4</v>
      </c>
      <c r="K3">
        <v>2</v>
      </c>
      <c r="L3" t="s">
        <v>15</v>
      </c>
      <c r="M3" t="s">
        <v>15</v>
      </c>
      <c r="N3" t="s">
        <v>16</v>
      </c>
      <c r="Q3">
        <v>20200606</v>
      </c>
      <c r="R3" t="s">
        <v>19</v>
      </c>
      <c r="S3">
        <v>1201</v>
      </c>
    </row>
    <row r="4" spans="1:19" x14ac:dyDescent="0.2">
      <c r="A4">
        <v>1</v>
      </c>
      <c r="B4">
        <v>20200129</v>
      </c>
      <c r="C4">
        <v>800</v>
      </c>
      <c r="D4">
        <v>20200130</v>
      </c>
      <c r="E4">
        <v>1200</v>
      </c>
      <c r="F4" t="s">
        <v>7</v>
      </c>
      <c r="Q4">
        <v>20200607</v>
      </c>
      <c r="R4" t="s">
        <v>19</v>
      </c>
      <c r="S4">
        <v>1202</v>
      </c>
    </row>
    <row r="5" spans="1:19" x14ac:dyDescent="0.2">
      <c r="Q5">
        <v>20200608</v>
      </c>
      <c r="R5" t="s">
        <v>19</v>
      </c>
      <c r="S5">
        <v>1203</v>
      </c>
    </row>
    <row r="6" spans="1:19" x14ac:dyDescent="0.2">
      <c r="Q6">
        <v>20200609</v>
      </c>
      <c r="R6" t="s">
        <v>19</v>
      </c>
      <c r="S6">
        <v>1204</v>
      </c>
    </row>
    <row r="7" spans="1:19" x14ac:dyDescent="0.2">
      <c r="Q7">
        <v>20200610</v>
      </c>
      <c r="R7" t="s">
        <v>19</v>
      </c>
      <c r="S7">
        <v>1205</v>
      </c>
    </row>
    <row r="8" spans="1:19" x14ac:dyDescent="0.2">
      <c r="Q8">
        <v>20200611</v>
      </c>
      <c r="R8" t="s">
        <v>19</v>
      </c>
      <c r="S8">
        <v>1206</v>
      </c>
    </row>
    <row r="9" spans="1:19" x14ac:dyDescent="0.2">
      <c r="Q9">
        <v>20200612</v>
      </c>
      <c r="R9" t="s">
        <v>19</v>
      </c>
      <c r="S9">
        <v>1207</v>
      </c>
    </row>
    <row r="10" spans="1:19" x14ac:dyDescent="0.2">
      <c r="Q10">
        <v>20200613</v>
      </c>
      <c r="R10" t="s">
        <v>19</v>
      </c>
      <c r="S10">
        <v>1208</v>
      </c>
    </row>
    <row r="11" spans="1:19" x14ac:dyDescent="0.2">
      <c r="Q11">
        <v>20200614</v>
      </c>
      <c r="R11" t="s">
        <v>19</v>
      </c>
      <c r="S11">
        <v>1209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C58BAB964FCA49A87D1B661F0F8F7D" ma:contentTypeVersion="18" ma:contentTypeDescription="Opret et nyt dokument." ma:contentTypeScope="" ma:versionID="328f6dabd155a2bb79082321fb3fd75e">
  <xsd:schema xmlns:xsd="http://www.w3.org/2001/XMLSchema" xmlns:xs="http://www.w3.org/2001/XMLSchema" xmlns:p="http://schemas.microsoft.com/office/2006/metadata/properties" xmlns:ns2="da72d4aa-6fd0-49f9-8d11-e7cf49187c63" xmlns:ns3="13112136-79a4-480d-9155-a523fbefdc3e" targetNamespace="http://schemas.microsoft.com/office/2006/metadata/properties" ma:root="true" ma:fieldsID="b6940d42c707ff9448c7ac8826c98873" ns2:_="" ns3:_="">
    <xsd:import namespace="da72d4aa-6fd0-49f9-8d11-e7cf49187c63"/>
    <xsd:import namespace="13112136-79a4-480d-9155-a523fbefdc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2d4aa-6fd0-49f9-8d11-e7cf49187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99e2878a-b51a-4a91-9340-6ab835966a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2136-79a4-480d-9155-a523fbefdc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474e13-02fe-4570-bab3-68f6006dd5a0}" ma:internalName="TaxCatchAll" ma:showField="CatchAllData" ma:web="13112136-79a4-480d-9155-a523fbefdc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112136-79a4-480d-9155-a523fbefdc3e" xsi:nil="true"/>
    <lcf76f155ced4ddcb4097134ff3c332f xmlns="da72d4aa-6fd0-49f9-8d11-e7cf49187c6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15AB89-B553-41B7-ACF2-79339AE66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72d4aa-6fd0-49f9-8d11-e7cf49187c63"/>
    <ds:schemaRef ds:uri="13112136-79a4-480d-9155-a523fbefdc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4AD2DF-610F-4FAD-8477-50C09335D0DA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13112136-79a4-480d-9155-a523fbefdc3e"/>
    <ds:schemaRef ds:uri="http://schemas.microsoft.com/office/2006/metadata/properties"/>
    <ds:schemaRef ds:uri="da72d4aa-6fd0-49f9-8d11-e7cf49187c63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1472DDB-A677-4362-AA5F-BA5310A416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Inger Bjerrum Bentzon</dc:creator>
  <cp:lastModifiedBy>Inger Bjerrum Bentzon</cp:lastModifiedBy>
  <cp:lastPrinted>2019-10-23T07:38:41Z</cp:lastPrinted>
  <dcterms:created xsi:type="dcterms:W3CDTF">2015-06-05T18:19:34Z</dcterms:created>
  <dcterms:modified xsi:type="dcterms:W3CDTF">2025-09-05T11:53:07Z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0x0101007FC58BAB964FCA49A87D1B661F0F8F7D</vt:lpwstr>
  </property>
  <property fmtid="{D5CDD505-2E9C-101B-9397-08002B2CF9AE}" pid="3" name="Order">
    <vt:r8>365800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